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32" i="1"/>
  <c r="R30"/>
  <c r="R32" s="1"/>
  <c r="E24"/>
  <c r="E32" s="1"/>
  <c r="S34" s="1"/>
  <c r="R22"/>
  <c r="E22"/>
  <c r="D22"/>
  <c r="R21"/>
  <c r="D21"/>
  <c r="E21" s="1"/>
  <c r="R20"/>
  <c r="D20"/>
  <c r="E20" s="1"/>
  <c r="R19"/>
  <c r="D19"/>
  <c r="E19" s="1"/>
  <c r="R18"/>
  <c r="E18"/>
  <c r="D18"/>
  <c r="R17"/>
  <c r="D17"/>
  <c r="E17" s="1"/>
  <c r="R16"/>
  <c r="D16"/>
  <c r="E16" s="1"/>
  <c r="R15"/>
  <c r="D15"/>
  <c r="E15" s="1"/>
  <c r="R14"/>
  <c r="E14"/>
  <c r="D14"/>
  <c r="R13"/>
  <c r="D13"/>
  <c r="E13" s="1"/>
  <c r="R12"/>
  <c r="D12"/>
  <c r="E12" s="1"/>
  <c r="R11"/>
  <c r="D11"/>
  <c r="E11" s="1"/>
  <c r="R10"/>
  <c r="E10"/>
  <c r="D10"/>
  <c r="R9"/>
  <c r="D9"/>
  <c r="E9" s="1"/>
  <c r="D23" l="1"/>
</calcChain>
</file>

<file path=xl/sharedStrings.xml><?xml version="1.0" encoding="utf-8"?>
<sst xmlns="http://schemas.openxmlformats.org/spreadsheetml/2006/main" count="72" uniqueCount="71">
  <si>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</si>
  <si>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</si>
  <si>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</si>
  <si>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</si>
  <si>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9 пр. Мира за 2014 год</t>
  </si>
  <si>
    <t>__________________ К.В. Балбеков</t>
  </si>
  <si>
    <t>№ п/п</t>
  </si>
  <si>
    <t>Показатели (руб)</t>
  </si>
  <si>
    <t>Тариф с 01.01.14 по 31. 12. 2014г.</t>
  </si>
  <si>
    <t>факт выполнения по месяцам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</si>
  <si>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</si>
  <si>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</si>
  <si>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</si>
  <si>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</si>
  <si>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</si>
  <si>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</si>
  <si>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</si>
  <si>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</si>
  <si>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</si>
  <si>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</si>
  <si>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</si>
  <si>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</si>
  <si>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</si>
  <si>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</si>
  <si>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</si>
  <si>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</si>
  <si>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</si>
  <si>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</si>
  <si>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</si>
  <si>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</si>
  <si>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</si>
  <si>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</si>
  <si>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</si>
  <si>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</si>
  <si>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</si>
  <si>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</si>
  <si>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</si>
  <si>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</si>
  <si>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</si>
  <si>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</si>
  <si>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</si>
  <si>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</si>
  <si>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</si>
  <si>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</si>
  <si>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</si>
  <si>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</si>
  <si>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</si>
  <si>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</si>
  <si>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</si>
  <si>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</si>
  <si>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</si>
  <si>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</si>
  <si>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</si>
  <si>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смена стояка с/отопления</t>
  </si>
  <si>
    <t>6.2</t>
  </si>
  <si>
    <t>ремонт канализации</t>
  </si>
  <si>
    <t>6.3</t>
  </si>
  <si>
    <t>ремонт с/отопления</t>
  </si>
  <si>
    <t>6.4</t>
  </si>
  <si>
    <t>восстановление межпанельных швов</t>
  </si>
  <si>
    <t>6.5</t>
  </si>
  <si>
    <t>ремонт мягкой кровли</t>
  </si>
  <si>
    <t>7</t>
  </si>
  <si>
    <t>Всего расходов по текущему ремонту</t>
  </si>
  <si>
    <t>тех. содержание нежилых помещений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</si>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</sst>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49" fontId="10" fillId="0" borderId="15" xfId="0" applyNumberFormat="1" applyFont="1" applyBorder="1"/>
    <xf numFmtId="0" fontId="10" fillId="0" borderId="15" xfId="0" applyFont="1" applyBorder="1"/>
    <xf numFmtId="2" fontId="10" fillId="0" borderId="15" xfId="0" applyNumberFormat="1" applyFont="1" applyBorder="1"/>
    <xf numFmtId="2" fontId="10" fillId="0" borderId="15" xfId="0" applyNumberFormat="1" applyFont="1" applyBorder="1" applyAlignment="1">
      <alignment horizontal="right"/>
    </xf>
    <xf numFmtId="2" fontId="11" fillId="0" borderId="15" xfId="0" applyNumberFormat="1" applyFont="1" applyBorder="1"/>
    <xf numFmtId="2" fontId="9" fillId="0" borderId="15" xfId="0" applyNumberFormat="1" applyFont="1" applyBorder="1"/>
    <xf numFmtId="49" fontId="10" fillId="0" borderId="16" xfId="0" applyNumberFormat="1" applyFont="1" applyBorder="1" applyAlignment="1">
      <alignment horizontal="left" wrapText="1"/>
    </xf>
    <xf numFmtId="49" fontId="10" fillId="0" borderId="17" xfId="0" applyNumberFormat="1" applyFont="1" applyBorder="1" applyAlignment="1">
      <alignment horizontal="left" wrapText="1"/>
    </xf>
    <xf numFmtId="2" fontId="10" fillId="0" borderId="16" xfId="0" applyNumberFormat="1" applyFont="1" applyBorder="1" applyAlignment="1">
      <alignment horizontal="center"/>
    </xf>
    <xf numFmtId="2" fontId="10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4"/>
  <sheetViews>
    <sheetView tabSelected="1" workbookViewId="0"/>
  </sheetViews>
  <sheetFormatPr defaultRowHeight="15"/>
  <cols>
    <col min="1" max="1" width="5" style="55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7" width="7.7109375" customWidth="1"/>
    <col min="18" max="19" width="12" customWidth="1"/>
  </cols>
  <sheetData>
    <row r="1" spans="1:21">
      <c r="A1" s="1" t="s">
        <v>0</v>
      </c>
      <c r="B1" s="2"/>
      <c r="C1" s="2"/>
      <c r="D1" s="2"/>
      <c r="Q1" s="2" t="s">
        <v>1</v>
      </c>
      <c r="R1" s="2"/>
      <c r="S1" s="2"/>
    </row>
    <row r="2" spans="1:21">
      <c r="A2" s="1" t="s">
        <v>2</v>
      </c>
      <c r="B2" s="2"/>
      <c r="C2" s="2"/>
      <c r="D2" s="2"/>
      <c r="Q2" s="2" t="s">
        <v>3</v>
      </c>
      <c r="R2" s="2"/>
      <c r="S2" s="2"/>
    </row>
    <row r="3" spans="1:21">
      <c r="A3" s="1" t="s">
        <v>4</v>
      </c>
      <c r="B3" s="2"/>
      <c r="C3" s="2"/>
      <c r="D3" s="2"/>
      <c r="Q3" s="2" t="s">
        <v>5</v>
      </c>
      <c r="R3" s="2"/>
      <c r="S3" s="2"/>
    </row>
    <row r="4" spans="1:21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1" ht="15.75" thickBot="1">
      <c r="A5" s="3" t="s">
        <v>6</v>
      </c>
      <c r="B5" s="4" t="s">
        <v>7</v>
      </c>
      <c r="C5" s="5" t="s">
        <v>8</v>
      </c>
      <c r="D5" s="6"/>
      <c r="E5" s="7"/>
      <c r="F5" s="5" t="s">
        <v>9</v>
      </c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8" t="s">
        <v>10</v>
      </c>
      <c r="S5" s="9" t="s">
        <v>11</v>
      </c>
      <c r="T5" s="2"/>
      <c r="U5" s="2"/>
    </row>
    <row r="6" spans="1:21" ht="82.5" customHeight="1" thickBot="1">
      <c r="A6" s="10"/>
      <c r="B6" s="11"/>
      <c r="C6" s="12" t="s">
        <v>12</v>
      </c>
      <c r="D6" s="12" t="s">
        <v>13</v>
      </c>
      <c r="E6" s="12" t="s">
        <v>14</v>
      </c>
      <c r="F6" s="13" t="s">
        <v>15</v>
      </c>
      <c r="G6" s="13" t="s">
        <v>16</v>
      </c>
      <c r="H6" s="13" t="s">
        <v>17</v>
      </c>
      <c r="I6" s="13" t="s">
        <v>18</v>
      </c>
      <c r="J6" s="13" t="s">
        <v>19</v>
      </c>
      <c r="K6" s="13" t="s">
        <v>20</v>
      </c>
      <c r="L6" s="13" t="s">
        <v>21</v>
      </c>
      <c r="M6" s="13" t="s">
        <v>22</v>
      </c>
      <c r="N6" s="13" t="s">
        <v>23</v>
      </c>
      <c r="O6" s="13" t="s">
        <v>24</v>
      </c>
      <c r="P6" s="13" t="s">
        <v>25</v>
      </c>
      <c r="Q6" s="13" t="s">
        <v>26</v>
      </c>
      <c r="R6" s="11"/>
      <c r="S6" s="14"/>
      <c r="T6" s="2"/>
      <c r="U6" s="2"/>
    </row>
    <row r="7" spans="1:21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>
        <v>6722.39</v>
      </c>
      <c r="S7" s="19"/>
      <c r="T7" s="2"/>
      <c r="U7" s="2"/>
    </row>
    <row r="8" spans="1:21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6</v>
      </c>
      <c r="G8" s="21">
        <v>7</v>
      </c>
      <c r="H8" s="21">
        <v>8</v>
      </c>
      <c r="I8" s="21">
        <v>9</v>
      </c>
      <c r="J8" s="21">
        <v>10</v>
      </c>
      <c r="K8" s="21">
        <v>11</v>
      </c>
      <c r="L8" s="21">
        <v>12</v>
      </c>
      <c r="M8" s="21">
        <v>13</v>
      </c>
      <c r="N8" s="21">
        <v>14</v>
      </c>
      <c r="O8" s="21">
        <v>15</v>
      </c>
      <c r="P8" s="21">
        <v>16</v>
      </c>
      <c r="Q8" s="21">
        <v>17</v>
      </c>
      <c r="R8" s="21">
        <v>18</v>
      </c>
      <c r="S8" s="22">
        <v>19</v>
      </c>
      <c r="T8" s="2"/>
      <c r="U8" s="2"/>
    </row>
    <row r="9" spans="1:21" ht="26.25">
      <c r="A9" s="23">
        <v>1</v>
      </c>
      <c r="B9" s="24" t="s">
        <v>27</v>
      </c>
      <c r="C9" s="25">
        <v>0.9</v>
      </c>
      <c r="D9" s="25">
        <f>C9*R7</f>
        <v>6050.1510000000007</v>
      </c>
      <c r="E9" s="25">
        <f t="shared" ref="E9:E18" si="0">D9*12</f>
        <v>72601.812000000005</v>
      </c>
      <c r="F9" s="26">
        <v>6050.15</v>
      </c>
      <c r="G9" s="26">
        <v>6050.15</v>
      </c>
      <c r="H9" s="26">
        <v>6050.15</v>
      </c>
      <c r="I9" s="26">
        <v>6050.15</v>
      </c>
      <c r="J9" s="26">
        <v>6050.15</v>
      </c>
      <c r="K9" s="26">
        <v>6050.15</v>
      </c>
      <c r="L9" s="26">
        <v>6050.15</v>
      </c>
      <c r="M9" s="26">
        <v>6050.15</v>
      </c>
      <c r="N9" s="26">
        <v>6050.15</v>
      </c>
      <c r="O9" s="26">
        <v>6050.15</v>
      </c>
      <c r="P9" s="26">
        <v>6050.15</v>
      </c>
      <c r="Q9" s="26">
        <v>6050.15</v>
      </c>
      <c r="R9" s="25">
        <f t="shared" ref="R9:R22" si="1">SUM(F9:Q9)</f>
        <v>72601.8</v>
      </c>
      <c r="S9" s="25"/>
      <c r="T9" s="2"/>
      <c r="U9" s="2"/>
    </row>
    <row r="10" spans="1:21" ht="26.25">
      <c r="A10" s="23">
        <v>2</v>
      </c>
      <c r="B10" s="24" t="s">
        <v>28</v>
      </c>
      <c r="C10" s="25">
        <v>2</v>
      </c>
      <c r="D10" s="25">
        <f>C10*R7</f>
        <v>13444.78</v>
      </c>
      <c r="E10" s="25">
        <f t="shared" si="0"/>
        <v>161337.36000000002</v>
      </c>
      <c r="F10" s="26">
        <v>13444.78</v>
      </c>
      <c r="G10" s="26">
        <v>13444.78</v>
      </c>
      <c r="H10" s="26">
        <v>13444.78</v>
      </c>
      <c r="I10" s="26">
        <v>13444.78</v>
      </c>
      <c r="J10" s="26">
        <v>13444.78</v>
      </c>
      <c r="K10" s="26">
        <v>13444.78</v>
      </c>
      <c r="L10" s="26">
        <v>13444.78</v>
      </c>
      <c r="M10" s="26">
        <v>13444.78</v>
      </c>
      <c r="N10" s="26">
        <v>13444.78</v>
      </c>
      <c r="O10" s="26">
        <v>13444.78</v>
      </c>
      <c r="P10" s="26">
        <v>13444.78</v>
      </c>
      <c r="Q10" s="26">
        <v>13444.78</v>
      </c>
      <c r="R10" s="25">
        <f t="shared" si="1"/>
        <v>161337.36000000002</v>
      </c>
      <c r="S10" s="25"/>
      <c r="T10" s="2"/>
      <c r="U10" s="2"/>
    </row>
    <row r="11" spans="1:21" ht="26.25">
      <c r="A11" s="27" t="s">
        <v>29</v>
      </c>
      <c r="B11" s="28" t="s">
        <v>30</v>
      </c>
      <c r="C11" s="26">
        <v>1.41</v>
      </c>
      <c r="D11" s="26">
        <f>C11*R7</f>
        <v>9478.5699000000004</v>
      </c>
      <c r="E11" s="26">
        <f t="shared" si="0"/>
        <v>113742.8388</v>
      </c>
      <c r="F11" s="26">
        <v>9478.57</v>
      </c>
      <c r="G11" s="26">
        <v>9478.57</v>
      </c>
      <c r="H11" s="26">
        <v>9478.57</v>
      </c>
      <c r="I11" s="26">
        <v>9478.57</v>
      </c>
      <c r="J11" s="26">
        <v>9478.57</v>
      </c>
      <c r="K11" s="26">
        <v>9478.57</v>
      </c>
      <c r="L11" s="26">
        <v>9478.57</v>
      </c>
      <c r="M11" s="26">
        <v>9478.57</v>
      </c>
      <c r="N11" s="26">
        <v>9478.57</v>
      </c>
      <c r="O11" s="26">
        <v>9478.57</v>
      </c>
      <c r="P11" s="26">
        <v>9478.57</v>
      </c>
      <c r="Q11" s="26">
        <v>9478.57</v>
      </c>
      <c r="R11" s="26">
        <f t="shared" si="1"/>
        <v>113742.84000000003</v>
      </c>
      <c r="S11" s="26"/>
      <c r="T11" s="2"/>
      <c r="U11" s="2"/>
    </row>
    <row r="12" spans="1:21">
      <c r="A12" s="27" t="s">
        <v>31</v>
      </c>
      <c r="B12" s="29" t="s">
        <v>32</v>
      </c>
      <c r="C12" s="26">
        <v>0.59</v>
      </c>
      <c r="D12" s="26">
        <f>C12*R7</f>
        <v>3966.2100999999998</v>
      </c>
      <c r="E12" s="26">
        <f t="shared" si="0"/>
        <v>47594.521199999996</v>
      </c>
      <c r="F12" s="26">
        <v>3966.21</v>
      </c>
      <c r="G12" s="26">
        <v>3966.21</v>
      </c>
      <c r="H12" s="26">
        <v>3966.21</v>
      </c>
      <c r="I12" s="26">
        <v>3966.21</v>
      </c>
      <c r="J12" s="26">
        <v>3966.21</v>
      </c>
      <c r="K12" s="26">
        <v>3966.21</v>
      </c>
      <c r="L12" s="26">
        <v>3966.21</v>
      </c>
      <c r="M12" s="26">
        <v>3966.21</v>
      </c>
      <c r="N12" s="26">
        <v>3966.21</v>
      </c>
      <c r="O12" s="26">
        <v>3966.21</v>
      </c>
      <c r="P12" s="26">
        <v>3966.21</v>
      </c>
      <c r="Q12" s="26">
        <v>3966.21</v>
      </c>
      <c r="R12" s="26">
        <f t="shared" si="1"/>
        <v>47594.52</v>
      </c>
      <c r="S12" s="26"/>
      <c r="T12" s="2"/>
      <c r="U12" s="2"/>
    </row>
    <row r="13" spans="1:21">
      <c r="A13" s="23">
        <v>3</v>
      </c>
      <c r="B13" s="30" t="s">
        <v>33</v>
      </c>
      <c r="C13" s="25">
        <v>0.95</v>
      </c>
      <c r="D13" s="25">
        <f>C13*R7</f>
        <v>6386.2704999999996</v>
      </c>
      <c r="E13" s="25">
        <f t="shared" si="0"/>
        <v>76635.245999999999</v>
      </c>
      <c r="F13" s="26">
        <v>6386.27</v>
      </c>
      <c r="G13" s="26">
        <v>6386.27</v>
      </c>
      <c r="H13" s="26">
        <v>6386.27</v>
      </c>
      <c r="I13" s="26">
        <v>6386.27</v>
      </c>
      <c r="J13" s="26">
        <v>6386.27</v>
      </c>
      <c r="K13" s="26">
        <v>6386.27</v>
      </c>
      <c r="L13" s="26">
        <v>6386.27</v>
      </c>
      <c r="M13" s="26">
        <v>6386.27</v>
      </c>
      <c r="N13" s="26">
        <v>6386.27</v>
      </c>
      <c r="O13" s="26">
        <v>6386.27</v>
      </c>
      <c r="P13" s="26">
        <v>6386.27</v>
      </c>
      <c r="Q13" s="26">
        <v>6386.27</v>
      </c>
      <c r="R13" s="25">
        <f t="shared" si="1"/>
        <v>76635.24000000002</v>
      </c>
      <c r="S13" s="25"/>
      <c r="T13" s="2"/>
      <c r="U13" s="2"/>
    </row>
    <row r="14" spans="1:21" ht="26.25">
      <c r="A14" s="23">
        <v>4</v>
      </c>
      <c r="B14" s="24" t="s">
        <v>34</v>
      </c>
      <c r="C14" s="25">
        <v>2</v>
      </c>
      <c r="D14" s="25">
        <f>C14*R7</f>
        <v>13444.78</v>
      </c>
      <c r="E14" s="25">
        <f t="shared" si="0"/>
        <v>161337.36000000002</v>
      </c>
      <c r="F14" s="26">
        <v>13444.78</v>
      </c>
      <c r="G14" s="26">
        <v>13444.78</v>
      </c>
      <c r="H14" s="26">
        <v>13444.78</v>
      </c>
      <c r="I14" s="26">
        <v>13444.78</v>
      </c>
      <c r="J14" s="26">
        <v>13444.78</v>
      </c>
      <c r="K14" s="26">
        <v>13444.78</v>
      </c>
      <c r="L14" s="26">
        <v>13444.78</v>
      </c>
      <c r="M14" s="26">
        <v>13444.78</v>
      </c>
      <c r="N14" s="26">
        <v>13444.78</v>
      </c>
      <c r="O14" s="26">
        <v>13444.78</v>
      </c>
      <c r="P14" s="26">
        <v>13444.78</v>
      </c>
      <c r="Q14" s="26">
        <v>13444.78</v>
      </c>
      <c r="R14" s="25">
        <f t="shared" si="1"/>
        <v>161337.36000000002</v>
      </c>
      <c r="S14" s="25"/>
      <c r="T14" s="2"/>
      <c r="U14" s="2"/>
    </row>
    <row r="15" spans="1:21">
      <c r="A15" s="23">
        <v>5</v>
      </c>
      <c r="B15" s="30" t="s">
        <v>35</v>
      </c>
      <c r="C15" s="25">
        <v>3.73</v>
      </c>
      <c r="D15" s="25">
        <f>C15*R7</f>
        <v>25074.5147</v>
      </c>
      <c r="E15" s="25">
        <f t="shared" si="0"/>
        <v>300894.1764</v>
      </c>
      <c r="F15" s="26">
        <v>25074.51</v>
      </c>
      <c r="G15" s="26">
        <v>25074.51</v>
      </c>
      <c r="H15" s="26">
        <v>25074.51</v>
      </c>
      <c r="I15" s="26">
        <v>25074.51</v>
      </c>
      <c r="J15" s="26">
        <v>25074.51</v>
      </c>
      <c r="K15" s="26">
        <v>25074.51</v>
      </c>
      <c r="L15" s="26">
        <v>25074.51</v>
      </c>
      <c r="M15" s="26">
        <v>25074.51</v>
      </c>
      <c r="N15" s="26">
        <v>25074.51</v>
      </c>
      <c r="O15" s="26">
        <v>25074.51</v>
      </c>
      <c r="P15" s="26">
        <v>25074.51</v>
      </c>
      <c r="Q15" s="26">
        <v>25074.51</v>
      </c>
      <c r="R15" s="25">
        <f t="shared" si="1"/>
        <v>300894.12000000005</v>
      </c>
      <c r="S15" s="25"/>
      <c r="T15" s="2"/>
      <c r="U15" s="2"/>
    </row>
    <row r="16" spans="1:21">
      <c r="A16" s="27" t="s">
        <v>36</v>
      </c>
      <c r="B16" s="29" t="s">
        <v>37</v>
      </c>
      <c r="C16" s="26">
        <v>1.44</v>
      </c>
      <c r="D16" s="26">
        <f>C16*R7</f>
        <v>9680.2415999999994</v>
      </c>
      <c r="E16" s="26">
        <f t="shared" si="0"/>
        <v>116162.89919999999</v>
      </c>
      <c r="F16" s="26">
        <v>9680.24</v>
      </c>
      <c r="G16" s="26">
        <v>9680.24</v>
      </c>
      <c r="H16" s="26">
        <v>9680.24</v>
      </c>
      <c r="I16" s="26">
        <v>9680.24</v>
      </c>
      <c r="J16" s="26">
        <v>9680.24</v>
      </c>
      <c r="K16" s="26">
        <v>9680.24</v>
      </c>
      <c r="L16" s="26">
        <v>9680.24</v>
      </c>
      <c r="M16" s="26">
        <v>9680.24</v>
      </c>
      <c r="N16" s="26">
        <v>9680.24</v>
      </c>
      <c r="O16" s="26">
        <v>9680.24</v>
      </c>
      <c r="P16" s="26">
        <v>9680.24</v>
      </c>
      <c r="Q16" s="26">
        <v>9680.24</v>
      </c>
      <c r="R16" s="26">
        <f t="shared" si="1"/>
        <v>116162.88000000002</v>
      </c>
      <c r="S16" s="26"/>
      <c r="T16" s="2"/>
      <c r="U16" s="2"/>
    </row>
    <row r="17" spans="1:21" ht="26.25">
      <c r="A17" s="27" t="s">
        <v>38</v>
      </c>
      <c r="B17" s="28" t="s">
        <v>39</v>
      </c>
      <c r="C17" s="26">
        <v>0.2</v>
      </c>
      <c r="D17" s="26">
        <f>C17*R7</f>
        <v>1344.4780000000001</v>
      </c>
      <c r="E17" s="26">
        <f t="shared" si="0"/>
        <v>16133.736000000001</v>
      </c>
      <c r="F17" s="26">
        <v>1344.48</v>
      </c>
      <c r="G17" s="26">
        <v>1344.48</v>
      </c>
      <c r="H17" s="26">
        <v>1344.48</v>
      </c>
      <c r="I17" s="26">
        <v>1344.48</v>
      </c>
      <c r="J17" s="26">
        <v>1344.48</v>
      </c>
      <c r="K17" s="26">
        <v>1344.48</v>
      </c>
      <c r="L17" s="26">
        <v>1344.48</v>
      </c>
      <c r="M17" s="26">
        <v>1344.48</v>
      </c>
      <c r="N17" s="26">
        <v>1344.48</v>
      </c>
      <c r="O17" s="26">
        <v>1344.48</v>
      </c>
      <c r="P17" s="26">
        <v>1344.48</v>
      </c>
      <c r="Q17" s="26">
        <v>1344.48</v>
      </c>
      <c r="R17" s="26">
        <f t="shared" si="1"/>
        <v>16133.759999999997</v>
      </c>
      <c r="S17" s="26"/>
      <c r="T17" s="2"/>
      <c r="U17" s="2"/>
    </row>
    <row r="18" spans="1:21">
      <c r="A18" s="27" t="s">
        <v>40</v>
      </c>
      <c r="B18" s="29" t="s">
        <v>41</v>
      </c>
      <c r="C18" s="26">
        <v>0.17</v>
      </c>
      <c r="D18" s="26">
        <f>C18*R7</f>
        <v>1142.8063000000002</v>
      </c>
      <c r="E18" s="26">
        <f t="shared" si="0"/>
        <v>13713.675600000002</v>
      </c>
      <c r="F18" s="26">
        <v>1142.81</v>
      </c>
      <c r="G18" s="26">
        <v>1142.81</v>
      </c>
      <c r="H18" s="26">
        <v>1142.81</v>
      </c>
      <c r="I18" s="26">
        <v>1142.81</v>
      </c>
      <c r="J18" s="26">
        <v>1142.81</v>
      </c>
      <c r="K18" s="26">
        <v>1142.81</v>
      </c>
      <c r="L18" s="26">
        <v>1142.81</v>
      </c>
      <c r="M18" s="26">
        <v>1142.81</v>
      </c>
      <c r="N18" s="26">
        <v>1142.81</v>
      </c>
      <c r="O18" s="26">
        <v>1142.81</v>
      </c>
      <c r="P18" s="26">
        <v>1142.81</v>
      </c>
      <c r="Q18" s="26">
        <v>1142.81</v>
      </c>
      <c r="R18" s="26">
        <f t="shared" si="1"/>
        <v>13713.719999999996</v>
      </c>
      <c r="S18" s="26"/>
      <c r="T18" s="2"/>
      <c r="U18" s="2"/>
    </row>
    <row r="19" spans="1:21">
      <c r="A19" s="27" t="s">
        <v>42</v>
      </c>
      <c r="B19" s="28" t="s">
        <v>43</v>
      </c>
      <c r="C19" s="26">
        <v>0.14000000000000001</v>
      </c>
      <c r="D19" s="26">
        <f>C19*R7</f>
        <v>941.13460000000009</v>
      </c>
      <c r="E19" s="26">
        <f>D19*12</f>
        <v>11293.6152</v>
      </c>
      <c r="F19" s="26">
        <v>941.13</v>
      </c>
      <c r="G19" s="26">
        <v>941.13</v>
      </c>
      <c r="H19" s="26">
        <v>941.13</v>
      </c>
      <c r="I19" s="26">
        <v>941.13</v>
      </c>
      <c r="J19" s="26">
        <v>941.13</v>
      </c>
      <c r="K19" s="26">
        <v>941.13</v>
      </c>
      <c r="L19" s="26">
        <v>941.13</v>
      </c>
      <c r="M19" s="26">
        <v>941.13</v>
      </c>
      <c r="N19" s="26">
        <v>941.13</v>
      </c>
      <c r="O19" s="26">
        <v>941.13</v>
      </c>
      <c r="P19" s="26">
        <v>941.13</v>
      </c>
      <c r="Q19" s="26">
        <v>941.13</v>
      </c>
      <c r="R19" s="26">
        <f t="shared" si="1"/>
        <v>11293.559999999998</v>
      </c>
      <c r="S19" s="26"/>
      <c r="T19" s="2"/>
      <c r="U19" s="2"/>
    </row>
    <row r="20" spans="1:21" ht="26.25">
      <c r="A20" s="27" t="s">
        <v>44</v>
      </c>
      <c r="B20" s="28" t="s">
        <v>45</v>
      </c>
      <c r="C20" s="26">
        <v>0.43</v>
      </c>
      <c r="D20" s="26">
        <f>C20*R7</f>
        <v>2890.6277</v>
      </c>
      <c r="E20" s="26">
        <f>D20*12</f>
        <v>34687.532399999996</v>
      </c>
      <c r="F20" s="26">
        <v>2890.63</v>
      </c>
      <c r="G20" s="26">
        <v>2890.63</v>
      </c>
      <c r="H20" s="26">
        <v>2890.63</v>
      </c>
      <c r="I20" s="26">
        <v>2890.63</v>
      </c>
      <c r="J20" s="26">
        <v>2890.63</v>
      </c>
      <c r="K20" s="26">
        <v>2890.63</v>
      </c>
      <c r="L20" s="26">
        <v>2890.63</v>
      </c>
      <c r="M20" s="26">
        <v>2890.63</v>
      </c>
      <c r="N20" s="26">
        <v>2890.63</v>
      </c>
      <c r="O20" s="26">
        <v>2890.63</v>
      </c>
      <c r="P20" s="26">
        <v>2890.63</v>
      </c>
      <c r="Q20" s="26">
        <v>2890.63</v>
      </c>
      <c r="R20" s="26">
        <f t="shared" si="1"/>
        <v>34687.560000000005</v>
      </c>
      <c r="S20" s="26"/>
      <c r="T20" s="2"/>
      <c r="U20" s="2"/>
    </row>
    <row r="21" spans="1:21" ht="26.25">
      <c r="A21" s="27" t="s">
        <v>46</v>
      </c>
      <c r="B21" s="28" t="s">
        <v>47</v>
      </c>
      <c r="C21" s="26">
        <v>0.1</v>
      </c>
      <c r="D21" s="26">
        <f>C21*R7</f>
        <v>672.23900000000003</v>
      </c>
      <c r="E21" s="26">
        <f>D21*12</f>
        <v>8066.8680000000004</v>
      </c>
      <c r="F21" s="26">
        <v>672.24</v>
      </c>
      <c r="G21" s="26">
        <v>672.24</v>
      </c>
      <c r="H21" s="26">
        <v>672.24</v>
      </c>
      <c r="I21" s="26">
        <v>672.24</v>
      </c>
      <c r="J21" s="26">
        <v>672.24</v>
      </c>
      <c r="K21" s="26">
        <v>672.24</v>
      </c>
      <c r="L21" s="26">
        <v>672.24</v>
      </c>
      <c r="M21" s="26">
        <v>672.24</v>
      </c>
      <c r="N21" s="26">
        <v>672.24</v>
      </c>
      <c r="O21" s="26">
        <v>672.24</v>
      </c>
      <c r="P21" s="26">
        <v>672.24</v>
      </c>
      <c r="Q21" s="26">
        <v>672.24</v>
      </c>
      <c r="R21" s="26">
        <f t="shared" si="1"/>
        <v>8066.8799999999983</v>
      </c>
      <c r="S21" s="26"/>
      <c r="T21" s="2"/>
      <c r="U21" s="2"/>
    </row>
    <row r="22" spans="1:21" ht="26.25">
      <c r="A22" s="27" t="s">
        <v>48</v>
      </c>
      <c r="B22" s="28" t="s">
        <v>49</v>
      </c>
      <c r="C22" s="26">
        <v>1.25</v>
      </c>
      <c r="D22" s="26">
        <f>C22*R7</f>
        <v>8402.9875000000011</v>
      </c>
      <c r="E22" s="26">
        <f>D22*12</f>
        <v>100835.85</v>
      </c>
      <c r="F22" s="26">
        <v>8402.99</v>
      </c>
      <c r="G22" s="26">
        <v>8402.99</v>
      </c>
      <c r="H22" s="26">
        <v>8402.99</v>
      </c>
      <c r="I22" s="26">
        <v>8402.99</v>
      </c>
      <c r="J22" s="26">
        <v>8402.99</v>
      </c>
      <c r="K22" s="26">
        <v>8402.99</v>
      </c>
      <c r="L22" s="26">
        <v>8402.99</v>
      </c>
      <c r="M22" s="26">
        <v>8402.99</v>
      </c>
      <c r="N22" s="26">
        <v>8402.99</v>
      </c>
      <c r="O22" s="26">
        <v>8402.99</v>
      </c>
      <c r="P22" s="26">
        <v>8402.99</v>
      </c>
      <c r="Q22" s="26">
        <v>8402.99</v>
      </c>
      <c r="R22" s="26">
        <f t="shared" si="1"/>
        <v>100835.88000000002</v>
      </c>
      <c r="S22" s="26"/>
      <c r="T22" s="2"/>
      <c r="U22" s="2"/>
    </row>
    <row r="23" spans="1:21" s="35" customFormat="1">
      <c r="A23" s="31"/>
      <c r="B23" s="32" t="s">
        <v>50</v>
      </c>
      <c r="C23" s="33">
        <v>9.58</v>
      </c>
      <c r="D23" s="33">
        <f>D9+D10+D13+D14+D15</f>
        <v>64400.496200000001</v>
      </c>
      <c r="E23" s="33">
        <v>781044.46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>
        <v>781044.46</v>
      </c>
      <c r="S23" s="33"/>
      <c r="T23" s="34"/>
      <c r="U23" s="34"/>
    </row>
    <row r="24" spans="1:21">
      <c r="A24" s="23">
        <v>6</v>
      </c>
      <c r="B24" s="24" t="s">
        <v>51</v>
      </c>
      <c r="C24" s="25">
        <v>2.92</v>
      </c>
      <c r="D24" s="25">
        <v>20020.22</v>
      </c>
      <c r="E24" s="25">
        <f>D24*12</f>
        <v>240242.64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"/>
      <c r="U24" s="2"/>
    </row>
    <row r="25" spans="1:21">
      <c r="A25" s="27" t="s">
        <v>52</v>
      </c>
      <c r="B25" s="28" t="s">
        <v>53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>
        <v>59964</v>
      </c>
      <c r="S25" s="25"/>
      <c r="T25" s="2"/>
      <c r="U25" s="2"/>
    </row>
    <row r="26" spans="1:21">
      <c r="A26" s="27" t="s">
        <v>54</v>
      </c>
      <c r="B26" s="28" t="s">
        <v>55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>
        <v>17419</v>
      </c>
      <c r="S26" s="26"/>
      <c r="T26" s="2"/>
      <c r="U26" s="2"/>
    </row>
    <row r="27" spans="1:21">
      <c r="A27" s="27" t="s">
        <v>56</v>
      </c>
      <c r="B27" s="28" t="s">
        <v>57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>
        <v>68337</v>
      </c>
      <c r="S27" s="26"/>
      <c r="T27" s="2"/>
      <c r="U27" s="2"/>
    </row>
    <row r="28" spans="1:21">
      <c r="A28" s="27" t="s">
        <v>58</v>
      </c>
      <c r="B28" s="28" t="s">
        <v>59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>
        <v>44655</v>
      </c>
      <c r="S28" s="26"/>
      <c r="T28" s="2"/>
      <c r="U28" s="2"/>
    </row>
    <row r="29" spans="1:21">
      <c r="A29" s="27" t="s">
        <v>60</v>
      </c>
      <c r="B29" s="28" t="s">
        <v>61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>
        <v>36239</v>
      </c>
      <c r="S29" s="26"/>
      <c r="T29" s="2"/>
      <c r="U29" s="2"/>
    </row>
    <row r="30" spans="1:21">
      <c r="A30" s="36" t="s">
        <v>62</v>
      </c>
      <c r="B30" s="24" t="s">
        <v>63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>
        <f>SUM(R25:R29)</f>
        <v>226614</v>
      </c>
      <c r="S30" s="25"/>
      <c r="T30" s="2"/>
      <c r="U30" s="2"/>
    </row>
    <row r="31" spans="1:21" s="39" customFormat="1">
      <c r="A31" s="37" t="s">
        <v>64</v>
      </c>
      <c r="B31" s="37"/>
      <c r="C31" s="26"/>
      <c r="D31" s="26">
        <v>1752.91</v>
      </c>
      <c r="E31" s="26">
        <v>21034.92</v>
      </c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38"/>
      <c r="U31" s="38"/>
    </row>
    <row r="32" spans="1:21" s="39" customFormat="1" ht="23.25" customHeight="1">
      <c r="A32" s="40" t="s">
        <v>65</v>
      </c>
      <c r="B32" s="41"/>
      <c r="C32" s="42">
        <f>C23+C24</f>
        <v>12.5</v>
      </c>
      <c r="D32" s="42">
        <v>89510.77</v>
      </c>
      <c r="E32" s="43">
        <f>E23+E24+E31</f>
        <v>1042322.02</v>
      </c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2"/>
      <c r="R32" s="44">
        <f>R23+R30</f>
        <v>1007658.46</v>
      </c>
      <c r="S32" s="45"/>
      <c r="T32" s="38"/>
      <c r="U32" s="38"/>
    </row>
    <row r="33" spans="1:21" ht="25.5" customHeight="1">
      <c r="A33" s="46" t="s">
        <v>66</v>
      </c>
      <c r="B33" s="47"/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2">
        <v>34623.839999999997</v>
      </c>
      <c r="S33" s="45"/>
      <c r="T33" s="2"/>
      <c r="U33" s="2"/>
    </row>
    <row r="34" spans="1:21">
      <c r="A34" s="50" t="s">
        <v>67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2"/>
      <c r="S34" s="26">
        <f>E32-R23-R30</f>
        <v>34663.560000000056</v>
      </c>
      <c r="T34" s="2"/>
      <c r="U34" s="2"/>
    </row>
    <row r="35" spans="1:21">
      <c r="A35" s="1"/>
      <c r="B35" s="2" t="s">
        <v>68</v>
      </c>
      <c r="C35" s="53"/>
      <c r="D35" s="53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2"/>
      <c r="U35" s="2"/>
    </row>
    <row r="36" spans="1:21">
      <c r="A36" s="1" t="s">
        <v>69</v>
      </c>
      <c r="B36" s="2"/>
      <c r="C36" s="53"/>
      <c r="D36" s="5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2"/>
      <c r="U36" s="2"/>
    </row>
    <row r="37" spans="1:21">
      <c r="A37" s="1" t="s">
        <v>70</v>
      </c>
      <c r="B37" s="2"/>
      <c r="C37" s="53"/>
      <c r="D37" s="53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2"/>
      <c r="U37" s="2"/>
    </row>
    <row r="38" spans="1:21">
      <c r="A38" s="1" t="s">
        <v>70</v>
      </c>
      <c r="B38" s="2"/>
      <c r="C38" s="53"/>
      <c r="D38" s="53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2"/>
      <c r="U38" s="2"/>
    </row>
    <row r="39" spans="1:21">
      <c r="A39" s="1"/>
      <c r="B39" s="2"/>
      <c r="C39" s="53"/>
      <c r="D39" s="53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2"/>
      <c r="U39" s="2"/>
    </row>
    <row r="40" spans="1:21">
      <c r="A40" s="1"/>
      <c r="B40" s="2"/>
      <c r="C40" s="53"/>
      <c r="D40" s="53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2"/>
      <c r="U40" s="2"/>
    </row>
    <row r="41" spans="1:21">
      <c r="A41" s="1"/>
      <c r="B41" s="2"/>
      <c r="C41" s="53"/>
      <c r="D41" s="53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2"/>
      <c r="U41" s="2"/>
    </row>
    <row r="42" spans="1:21">
      <c r="A42" s="1"/>
      <c r="B42" s="2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2"/>
      <c r="U42" s="2"/>
    </row>
    <row r="43" spans="1:21">
      <c r="A43" s="1"/>
      <c r="B43" s="2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2"/>
      <c r="U43" s="2"/>
    </row>
    <row r="44" spans="1:21">
      <c r="A44" s="1"/>
      <c r="B44" s="2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2"/>
      <c r="U44" s="2"/>
    </row>
    <row r="45" spans="1:21">
      <c r="A45" s="1"/>
      <c r="B45" s="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2"/>
      <c r="U45" s="2"/>
    </row>
    <row r="46" spans="1:21">
      <c r="A46" s="1"/>
      <c r="B46" s="2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2"/>
      <c r="U46" s="2"/>
    </row>
    <row r="47" spans="1:21">
      <c r="A47" s="1"/>
      <c r="B47" s="2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2"/>
      <c r="U47" s="2"/>
    </row>
    <row r="48" spans="1:21">
      <c r="A48" s="1"/>
      <c r="B48" s="2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2"/>
      <c r="U48" s="2"/>
    </row>
    <row r="49" spans="1:21">
      <c r="A49" s="1"/>
      <c r="B49" s="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2"/>
      <c r="U49" s="2"/>
    </row>
    <row r="50" spans="1:21">
      <c r="A50" s="1"/>
      <c r="B50" s="2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2"/>
      <c r="U50" s="2"/>
    </row>
    <row r="51" spans="1:21">
      <c r="A51" s="1"/>
      <c r="B51" s="2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2"/>
      <c r="U51" s="2"/>
    </row>
    <row r="52" spans="1:21">
      <c r="A52" s="1"/>
      <c r="B52" s="2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2"/>
      <c r="U52" s="2"/>
    </row>
    <row r="53" spans="1:21">
      <c r="A53" s="1"/>
      <c r="B53" s="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2"/>
      <c r="U53" s="2"/>
    </row>
    <row r="54" spans="1:21">
      <c r="A54" s="1"/>
      <c r="B54" s="2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2"/>
      <c r="U54" s="2"/>
    </row>
    <row r="55" spans="1:21">
      <c r="A55" s="1"/>
      <c r="B55" s="2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2"/>
      <c r="U55" s="2"/>
    </row>
    <row r="56" spans="1:21">
      <c r="A56" s="1"/>
      <c r="B56" s="2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2"/>
      <c r="U56" s="2"/>
    </row>
    <row r="57" spans="1:21">
      <c r="A57" s="1"/>
      <c r="B57" s="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2"/>
      <c r="U57" s="2"/>
    </row>
    <row r="58" spans="1:21">
      <c r="A58" s="1"/>
      <c r="B58" s="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2"/>
      <c r="U58" s="2"/>
    </row>
    <row r="59" spans="1:21">
      <c r="A59" s="1"/>
      <c r="B59" s="2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2"/>
      <c r="U59" s="2"/>
    </row>
    <row r="60" spans="1:21">
      <c r="A60" s="1"/>
      <c r="B60" s="2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2"/>
      <c r="U60" s="2"/>
    </row>
    <row r="61" spans="1:21">
      <c r="A61" s="1"/>
      <c r="B61" s="2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2"/>
      <c r="U61" s="2"/>
    </row>
    <row r="62" spans="1:21">
      <c r="A62" s="1"/>
      <c r="B62" s="2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2"/>
      <c r="U62" s="2"/>
    </row>
    <row r="63" spans="1:21">
      <c r="A63" s="1"/>
      <c r="B63" s="2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2"/>
      <c r="U63" s="2"/>
    </row>
    <row r="64" spans="1:21">
      <c r="A64" s="1"/>
      <c r="B64" s="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2"/>
      <c r="U64" s="2"/>
    </row>
    <row r="65" spans="1:21">
      <c r="A65" s="1"/>
      <c r="B65" s="2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2"/>
      <c r="U65" s="2"/>
    </row>
    <row r="66" spans="1:21">
      <c r="A66" s="1"/>
      <c r="B66" s="2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2"/>
      <c r="U66" s="2"/>
    </row>
    <row r="67" spans="1:2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</sheetData>
  <mergeCells count="10">
    <mergeCell ref="A31:B31"/>
    <mergeCell ref="A33:B33"/>
    <mergeCell ref="C33:Q33"/>
    <mergeCell ref="A34:R34"/>
    <mergeCell ref="A5:A6"/>
    <mergeCell ref="B5:B6"/>
    <mergeCell ref="C5:E5"/>
    <mergeCell ref="F5:Q5"/>
    <mergeCell ref="R5:R6"/>
    <mergeCell ref="S5:S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2015-04-21T06:33:54Z</dcterms:modified>
</cp:coreProperties>
</file>