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32" i="1"/>
  <c r="O31"/>
  <c r="E25"/>
  <c r="D25"/>
  <c r="D24"/>
  <c r="E24" s="1"/>
  <c r="C24"/>
  <c r="C33" s="1"/>
  <c r="D33" s="1"/>
  <c r="G23"/>
  <c r="I23" s="1"/>
  <c r="K23" s="1"/>
  <c r="M23" s="1"/>
  <c r="F23"/>
  <c r="H23" s="1"/>
  <c r="J23" s="1"/>
  <c r="L23" s="1"/>
  <c r="N23" s="1"/>
  <c r="E23"/>
  <c r="D23"/>
  <c r="G22"/>
  <c r="I22" s="1"/>
  <c r="K22" s="1"/>
  <c r="M22" s="1"/>
  <c r="F22"/>
  <c r="H22" s="1"/>
  <c r="J22" s="1"/>
  <c r="L22" s="1"/>
  <c r="N22" s="1"/>
  <c r="E22"/>
  <c r="D22"/>
  <c r="G21"/>
  <c r="I21" s="1"/>
  <c r="K21" s="1"/>
  <c r="M21" s="1"/>
  <c r="F21"/>
  <c r="H21" s="1"/>
  <c r="J21" s="1"/>
  <c r="L21" s="1"/>
  <c r="N21" s="1"/>
  <c r="E21"/>
  <c r="D21"/>
  <c r="G20"/>
  <c r="I20" s="1"/>
  <c r="K20" s="1"/>
  <c r="M20" s="1"/>
  <c r="F20"/>
  <c r="H20" s="1"/>
  <c r="J20" s="1"/>
  <c r="L20" s="1"/>
  <c r="N20" s="1"/>
  <c r="E20"/>
  <c r="D20"/>
  <c r="G19"/>
  <c r="I19" s="1"/>
  <c r="K19" s="1"/>
  <c r="M19" s="1"/>
  <c r="F19"/>
  <c r="H19" s="1"/>
  <c r="E19"/>
  <c r="D19"/>
  <c r="G18"/>
  <c r="I18" s="1"/>
  <c r="K18" s="1"/>
  <c r="M18" s="1"/>
  <c r="F18"/>
  <c r="H18" s="1"/>
  <c r="J18" s="1"/>
  <c r="L18" s="1"/>
  <c r="N18" s="1"/>
  <c r="E18"/>
  <c r="D18"/>
  <c r="G17"/>
  <c r="I17" s="1"/>
  <c r="K17" s="1"/>
  <c r="M17" s="1"/>
  <c r="F17"/>
  <c r="H17" s="1"/>
  <c r="J17" s="1"/>
  <c r="L17" s="1"/>
  <c r="N17" s="1"/>
  <c r="E17"/>
  <c r="D17"/>
  <c r="E16"/>
  <c r="D16"/>
  <c r="F16" s="1"/>
  <c r="E15"/>
  <c r="D15"/>
  <c r="F15" s="1"/>
  <c r="E14"/>
  <c r="D14"/>
  <c r="F14" s="1"/>
  <c r="E13"/>
  <c r="D13"/>
  <c r="F13" s="1"/>
  <c r="E12"/>
  <c r="D12"/>
  <c r="F12" s="1"/>
  <c r="E11"/>
  <c r="D11"/>
  <c r="F11" s="1"/>
  <c r="E10"/>
  <c r="D10"/>
  <c r="F10" s="1"/>
  <c r="E9"/>
  <c r="D9"/>
  <c r="F9" s="1"/>
  <c r="E33" l="1"/>
  <c r="P35" s="1"/>
  <c r="O24"/>
  <c r="H9"/>
  <c r="J9" s="1"/>
  <c r="L9" s="1"/>
  <c r="N9" s="1"/>
  <c r="G9"/>
  <c r="I9" s="1"/>
  <c r="K9" s="1"/>
  <c r="M9" s="1"/>
  <c r="O9"/>
  <c r="H11"/>
  <c r="J11" s="1"/>
  <c r="L11" s="1"/>
  <c r="N11" s="1"/>
  <c r="G11"/>
  <c r="I11" s="1"/>
  <c r="K11" s="1"/>
  <c r="M11" s="1"/>
  <c r="H13"/>
  <c r="J13" s="1"/>
  <c r="L13" s="1"/>
  <c r="N13" s="1"/>
  <c r="G13"/>
  <c r="I13" s="1"/>
  <c r="K13" s="1"/>
  <c r="M13" s="1"/>
  <c r="H15"/>
  <c r="J15" s="1"/>
  <c r="L15" s="1"/>
  <c r="N15" s="1"/>
  <c r="G15"/>
  <c r="I15" s="1"/>
  <c r="K15" s="1"/>
  <c r="M15" s="1"/>
  <c r="H10"/>
  <c r="J10" s="1"/>
  <c r="L10" s="1"/>
  <c r="N10" s="1"/>
  <c r="G10"/>
  <c r="I10" s="1"/>
  <c r="K10" s="1"/>
  <c r="M10" s="1"/>
  <c r="O10"/>
  <c r="H12"/>
  <c r="J12" s="1"/>
  <c r="L12" s="1"/>
  <c r="N12" s="1"/>
  <c r="G12"/>
  <c r="I12" s="1"/>
  <c r="K12" s="1"/>
  <c r="M12" s="1"/>
  <c r="H14"/>
  <c r="J14" s="1"/>
  <c r="L14" s="1"/>
  <c r="N14" s="1"/>
  <c r="G14"/>
  <c r="I14" s="1"/>
  <c r="K14" s="1"/>
  <c r="M14" s="1"/>
  <c r="H16"/>
  <c r="J16" s="1"/>
  <c r="L16" s="1"/>
  <c r="N16" s="1"/>
  <c r="G16"/>
  <c r="I16" s="1"/>
  <c r="K16" s="1"/>
  <c r="M16" s="1"/>
  <c r="O19"/>
  <c r="J19"/>
  <c r="L19" s="1"/>
  <c r="N19" s="1"/>
  <c r="O17"/>
  <c r="O18"/>
  <c r="O20"/>
  <c r="O21"/>
  <c r="O22"/>
  <c r="O23"/>
  <c r="O16" l="1"/>
  <c r="O14"/>
  <c r="O15"/>
  <c r="O13"/>
  <c r="O12"/>
  <c r="O11"/>
</calcChain>
</file>

<file path=xl/sharedStrings.xml><?xml version="1.0" encoding="utf-8"?>
<sst xmlns="http://schemas.openxmlformats.org/spreadsheetml/2006/main" count="67" uniqueCount="65">
  <si>
    <t>ОТЧЕТ</t>
  </si>
  <si>
    <t>по содержанию и текущему ремонту общего имущества</t>
  </si>
  <si>
    <t>МКД № 41 ул. Пролетарская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</si>
  <si>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</si>
  <si>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</si>
  <si>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</si>
  <si>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</si>
  <si>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</si>
  <si>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</si>
  <si>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</si>
  <si>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</si>
  <si>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</si>
  <si>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</si>
  <si>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</si>
  <si>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</si>
  <si>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</si>
  <si>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</si>
  <si>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</si>
  <si>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</si>
  <si>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</si>
  <si>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</si>
  <si>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</si>
  <si>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</si>
  <si>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</si>
  <si>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</si>
  <si>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</si>
  <si>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</si>
  <si>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</si>
  <si>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</si>
  <si>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</si>
  <si>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</si>
  <si>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</si>
  <si>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</si>
  <si>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</si>
  <si>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</si>
  <si>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</si>
  <si>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</si>
  <si>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</si>
  <si>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</si>
  <si>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</si>
  <si>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</si>
  <si>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</si>
  <si>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</si>
  <si>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</si>
  <si>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</si>
  <si>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</si>
  <si>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</si>
  <si>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ремонт кровли</t>
  </si>
  <si>
    <t>6.2</t>
  </si>
  <si>
    <t>ремонт ХВС</t>
  </si>
  <si>
    <t>6.3</t>
  </si>
  <si>
    <t>ремонт канализации</t>
  </si>
  <si>
    <t>6.4</t>
  </si>
  <si>
    <t>ремонт межпанельных швов</t>
  </si>
  <si>
    <t>6.5</t>
  </si>
  <si>
    <t>ремонт подъезда</t>
  </si>
  <si>
    <t>7</t>
  </si>
  <si>
    <t>Всего расходов по текущему ремонту</t>
  </si>
  <si>
    <t>АРЕНДА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</si>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</sst>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0" fontId="1" fillId="0" borderId="0" xfId="0" applyFont="1" applyBorder="1"/>
    <xf numFmtId="0" fontId="0" fillId="0" borderId="0" xfId="0" applyBorder="1"/>
    <xf numFmtId="49" fontId="2" fillId="0" borderId="15" xfId="0" applyNumberFormat="1" applyFont="1" applyBorder="1" applyAlignment="1">
      <alignment horizontal="center"/>
    </xf>
    <xf numFmtId="2" fontId="2" fillId="0" borderId="0" xfId="0" applyNumberFormat="1" applyFont="1" applyBorder="1"/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8" fillId="0" borderId="15" xfId="0" applyNumberFormat="1" applyFont="1" applyBorder="1" applyAlignment="1">
      <alignment horizontal="right"/>
    </xf>
    <xf numFmtId="2" fontId="9" fillId="0" borderId="15" xfId="0" applyNumberFormat="1" applyFont="1" applyBorder="1"/>
    <xf numFmtId="2" fontId="10" fillId="0" borderId="15" xfId="0" applyNumberFormat="1" applyFont="1" applyBorder="1"/>
    <xf numFmtId="0" fontId="11" fillId="0" borderId="0" xfId="0" applyFont="1" applyBorder="1"/>
    <xf numFmtId="0" fontId="10" fillId="0" borderId="0" xfId="0" applyFont="1" applyBorder="1"/>
    <xf numFmtId="0" fontId="10" fillId="0" borderId="0" xfId="0" applyFont="1"/>
    <xf numFmtId="49" fontId="8" fillId="0" borderId="16" xfId="0" applyNumberFormat="1" applyFont="1" applyBorder="1" applyAlignment="1">
      <alignment horizontal="left" wrapText="1"/>
    </xf>
    <xf numFmtId="49" fontId="8" fillId="0" borderId="17" xfId="0" applyNumberFormat="1" applyFont="1" applyBorder="1" applyAlignment="1">
      <alignment horizontal="left" wrapText="1"/>
    </xf>
    <xf numFmtId="2" fontId="8" fillId="0" borderId="16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5"/>
  <sheetViews>
    <sheetView tabSelected="1" workbookViewId="0">
      <selection sqref="A1:XFD1048576"/>
    </sheetView>
  </sheetViews>
  <sheetFormatPr defaultRowHeight="15"/>
  <cols>
    <col min="1" max="1" width="5" style="59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14" width="7.7109375" customWidth="1"/>
    <col min="15" max="16" width="12" customWidth="1"/>
  </cols>
  <sheetData>
    <row r="1" spans="1:17">
      <c r="A1" s="1" t="s">
        <v>0</v>
      </c>
      <c r="B1" s="2"/>
      <c r="C1" s="2"/>
      <c r="D1" s="2"/>
      <c r="O1" s="2"/>
      <c r="P1" s="2"/>
    </row>
    <row r="2" spans="1:17">
      <c r="A2" s="1" t="s">
        <v>1</v>
      </c>
      <c r="B2" s="2"/>
      <c r="C2" s="2"/>
      <c r="D2" s="2"/>
      <c r="O2" s="2"/>
      <c r="P2" s="2"/>
    </row>
    <row r="3" spans="1:17">
      <c r="A3" s="1" t="s">
        <v>2</v>
      </c>
      <c r="B3" s="2"/>
      <c r="C3" s="2"/>
      <c r="D3" s="2"/>
      <c r="O3" s="2"/>
      <c r="P3" s="2"/>
    </row>
    <row r="4" spans="1:17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ht="15.75" thickBot="1">
      <c r="A5" s="3" t="s">
        <v>3</v>
      </c>
      <c r="B5" s="4" t="s">
        <v>4</v>
      </c>
      <c r="C5" s="5" t="s">
        <v>5</v>
      </c>
      <c r="D5" s="6"/>
      <c r="E5" s="7"/>
      <c r="F5" s="5"/>
      <c r="G5" s="6"/>
      <c r="H5" s="6"/>
      <c r="I5" s="6"/>
      <c r="J5" s="6"/>
      <c r="K5" s="6"/>
      <c r="L5" s="6"/>
      <c r="M5" s="6"/>
      <c r="N5" s="6"/>
      <c r="O5" s="8" t="s">
        <v>6</v>
      </c>
      <c r="P5" s="9" t="s">
        <v>7</v>
      </c>
      <c r="Q5" s="2"/>
    </row>
    <row r="6" spans="1:17" ht="78" thickBot="1">
      <c r="A6" s="10"/>
      <c r="B6" s="11"/>
      <c r="C6" s="12" t="s">
        <v>8</v>
      </c>
      <c r="D6" s="12" t="s">
        <v>9</v>
      </c>
      <c r="E6" s="12" t="s">
        <v>10</v>
      </c>
      <c r="F6" s="13" t="s">
        <v>11</v>
      </c>
      <c r="G6" s="13" t="s">
        <v>12</v>
      </c>
      <c r="H6" s="13" t="s">
        <v>13</v>
      </c>
      <c r="I6" s="13" t="s">
        <v>14</v>
      </c>
      <c r="J6" s="13" t="s">
        <v>15</v>
      </c>
      <c r="K6" s="13" t="s">
        <v>16</v>
      </c>
      <c r="L6" s="13" t="s">
        <v>17</v>
      </c>
      <c r="M6" s="13" t="s">
        <v>18</v>
      </c>
      <c r="N6" s="13" t="s">
        <v>19</v>
      </c>
      <c r="O6" s="11"/>
      <c r="P6" s="14"/>
      <c r="Q6" s="2"/>
    </row>
    <row r="7" spans="1:17" ht="15.75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8">
        <v>3156.1</v>
      </c>
      <c r="P7" s="19"/>
      <c r="Q7" s="2"/>
    </row>
    <row r="8" spans="1:17">
      <c r="A8" s="20">
        <v>1</v>
      </c>
      <c r="B8" s="21">
        <v>2</v>
      </c>
      <c r="C8" s="21">
        <v>3</v>
      </c>
      <c r="D8" s="21">
        <v>4</v>
      </c>
      <c r="E8" s="21">
        <v>5</v>
      </c>
      <c r="F8" s="21">
        <v>7</v>
      </c>
      <c r="G8" s="21">
        <v>8</v>
      </c>
      <c r="H8" s="21">
        <v>9</v>
      </c>
      <c r="I8" s="21">
        <v>10</v>
      </c>
      <c r="J8" s="21">
        <v>11</v>
      </c>
      <c r="K8" s="21">
        <v>12</v>
      </c>
      <c r="L8" s="21">
        <v>13</v>
      </c>
      <c r="M8" s="21">
        <v>14</v>
      </c>
      <c r="N8" s="21">
        <v>15</v>
      </c>
      <c r="O8" s="21">
        <v>18</v>
      </c>
      <c r="P8" s="22">
        <v>19</v>
      </c>
      <c r="Q8" s="2"/>
    </row>
    <row r="9" spans="1:17" ht="26.25">
      <c r="A9" s="23">
        <v>1</v>
      </c>
      <c r="B9" s="24" t="s">
        <v>20</v>
      </c>
      <c r="C9" s="25">
        <v>0.9</v>
      </c>
      <c r="D9" s="25">
        <f>C9*O7</f>
        <v>2840.49</v>
      </c>
      <c r="E9" s="25">
        <f t="shared" ref="E9:E25" si="0">D9*9</f>
        <v>25564.409999999996</v>
      </c>
      <c r="F9" s="26">
        <f t="shared" ref="F9:F18" si="1">D9</f>
        <v>2840.49</v>
      </c>
      <c r="G9" s="26">
        <f t="shared" ref="G9:G18" si="2">F9</f>
        <v>2840.49</v>
      </c>
      <c r="H9" s="26">
        <f t="shared" ref="H9:N23" si="3">F9</f>
        <v>2840.49</v>
      </c>
      <c r="I9" s="26">
        <f t="shared" si="3"/>
        <v>2840.49</v>
      </c>
      <c r="J9" s="26">
        <f t="shared" si="3"/>
        <v>2840.49</v>
      </c>
      <c r="K9" s="26">
        <f t="shared" si="3"/>
        <v>2840.49</v>
      </c>
      <c r="L9" s="26">
        <f t="shared" si="3"/>
        <v>2840.49</v>
      </c>
      <c r="M9" s="26">
        <f t="shared" si="3"/>
        <v>2840.49</v>
      </c>
      <c r="N9" s="26">
        <f t="shared" si="3"/>
        <v>2840.49</v>
      </c>
      <c r="O9" s="25">
        <f t="shared" ref="O9:O23" si="4">SUM(F9:N9)</f>
        <v>25564.409999999996</v>
      </c>
      <c r="P9" s="25"/>
      <c r="Q9" s="2"/>
    </row>
    <row r="10" spans="1:17" ht="26.25">
      <c r="A10" s="23">
        <v>2</v>
      </c>
      <c r="B10" s="24" t="s">
        <v>21</v>
      </c>
      <c r="C10" s="25">
        <v>2</v>
      </c>
      <c r="D10" s="25">
        <f>C10*O7</f>
        <v>6312.2</v>
      </c>
      <c r="E10" s="25">
        <f t="shared" si="0"/>
        <v>56809.799999999996</v>
      </c>
      <c r="F10" s="26">
        <f t="shared" si="1"/>
        <v>6312.2</v>
      </c>
      <c r="G10" s="26">
        <f t="shared" si="2"/>
        <v>6312.2</v>
      </c>
      <c r="H10" s="26">
        <f t="shared" si="3"/>
        <v>6312.2</v>
      </c>
      <c r="I10" s="26">
        <f t="shared" si="3"/>
        <v>6312.2</v>
      </c>
      <c r="J10" s="26">
        <f t="shared" si="3"/>
        <v>6312.2</v>
      </c>
      <c r="K10" s="26">
        <f t="shared" si="3"/>
        <v>6312.2</v>
      </c>
      <c r="L10" s="26">
        <f t="shared" si="3"/>
        <v>6312.2</v>
      </c>
      <c r="M10" s="26">
        <f t="shared" si="3"/>
        <v>6312.2</v>
      </c>
      <c r="N10" s="26">
        <f t="shared" si="3"/>
        <v>6312.2</v>
      </c>
      <c r="O10" s="25">
        <f t="shared" si="4"/>
        <v>56809.799999999988</v>
      </c>
      <c r="P10" s="25"/>
      <c r="Q10" s="2"/>
    </row>
    <row r="11" spans="1:17" ht="26.25">
      <c r="A11" s="27" t="s">
        <v>22</v>
      </c>
      <c r="B11" s="28" t="s">
        <v>23</v>
      </c>
      <c r="C11" s="26">
        <v>1.41</v>
      </c>
      <c r="D11" s="26">
        <f>C11*O7</f>
        <v>4450.1009999999997</v>
      </c>
      <c r="E11" s="26">
        <f t="shared" si="0"/>
        <v>40050.909</v>
      </c>
      <c r="F11" s="26">
        <f t="shared" si="1"/>
        <v>4450.1009999999997</v>
      </c>
      <c r="G11" s="26">
        <f t="shared" si="2"/>
        <v>4450.1009999999997</v>
      </c>
      <c r="H11" s="26">
        <f t="shared" si="3"/>
        <v>4450.1009999999997</v>
      </c>
      <c r="I11" s="26">
        <f t="shared" si="3"/>
        <v>4450.1009999999997</v>
      </c>
      <c r="J11" s="26">
        <f t="shared" si="3"/>
        <v>4450.1009999999997</v>
      </c>
      <c r="K11" s="26">
        <f t="shared" si="3"/>
        <v>4450.1009999999997</v>
      </c>
      <c r="L11" s="26">
        <f t="shared" si="3"/>
        <v>4450.1009999999997</v>
      </c>
      <c r="M11" s="26">
        <f t="shared" si="3"/>
        <v>4450.1009999999997</v>
      </c>
      <c r="N11" s="26">
        <f t="shared" si="3"/>
        <v>4450.1009999999997</v>
      </c>
      <c r="O11" s="26">
        <f t="shared" si="4"/>
        <v>40050.909</v>
      </c>
      <c r="P11" s="26"/>
      <c r="Q11" s="2"/>
    </row>
    <row r="12" spans="1:17">
      <c r="A12" s="27" t="s">
        <v>24</v>
      </c>
      <c r="B12" s="29" t="s">
        <v>25</v>
      </c>
      <c r="C12" s="26">
        <v>0.59</v>
      </c>
      <c r="D12" s="26">
        <f>C12*O7</f>
        <v>1862.0989999999999</v>
      </c>
      <c r="E12" s="26">
        <f t="shared" si="0"/>
        <v>16758.891</v>
      </c>
      <c r="F12" s="26">
        <f t="shared" si="1"/>
        <v>1862.0989999999999</v>
      </c>
      <c r="G12" s="26">
        <f t="shared" si="2"/>
        <v>1862.0989999999999</v>
      </c>
      <c r="H12" s="26">
        <f t="shared" si="3"/>
        <v>1862.0989999999999</v>
      </c>
      <c r="I12" s="26">
        <f t="shared" si="3"/>
        <v>1862.0989999999999</v>
      </c>
      <c r="J12" s="26">
        <f t="shared" si="3"/>
        <v>1862.0989999999999</v>
      </c>
      <c r="K12" s="26">
        <f t="shared" si="3"/>
        <v>1862.0989999999999</v>
      </c>
      <c r="L12" s="26">
        <f t="shared" si="3"/>
        <v>1862.0989999999999</v>
      </c>
      <c r="M12" s="26">
        <f t="shared" si="3"/>
        <v>1862.0989999999999</v>
      </c>
      <c r="N12" s="26">
        <f t="shared" si="3"/>
        <v>1862.0989999999999</v>
      </c>
      <c r="O12" s="26">
        <f t="shared" si="4"/>
        <v>16758.891</v>
      </c>
      <c r="P12" s="26"/>
      <c r="Q12" s="2"/>
    </row>
    <row r="13" spans="1:17">
      <c r="A13" s="23">
        <v>3</v>
      </c>
      <c r="B13" s="30" t="s">
        <v>26</v>
      </c>
      <c r="C13" s="25">
        <v>0.95</v>
      </c>
      <c r="D13" s="25">
        <f>C13*O7</f>
        <v>2998.2949999999996</v>
      </c>
      <c r="E13" s="25">
        <f t="shared" si="0"/>
        <v>26984.654999999995</v>
      </c>
      <c r="F13" s="26">
        <f t="shared" si="1"/>
        <v>2998.2949999999996</v>
      </c>
      <c r="G13" s="26">
        <f t="shared" si="2"/>
        <v>2998.2949999999996</v>
      </c>
      <c r="H13" s="26">
        <f t="shared" si="3"/>
        <v>2998.2949999999996</v>
      </c>
      <c r="I13" s="26">
        <f t="shared" si="3"/>
        <v>2998.2949999999996</v>
      </c>
      <c r="J13" s="26">
        <f t="shared" si="3"/>
        <v>2998.2949999999996</v>
      </c>
      <c r="K13" s="26">
        <f t="shared" si="3"/>
        <v>2998.2949999999996</v>
      </c>
      <c r="L13" s="26">
        <f t="shared" si="3"/>
        <v>2998.2949999999996</v>
      </c>
      <c r="M13" s="26">
        <f t="shared" si="3"/>
        <v>2998.2949999999996</v>
      </c>
      <c r="N13" s="26">
        <f t="shared" si="3"/>
        <v>2998.2949999999996</v>
      </c>
      <c r="O13" s="25">
        <f t="shared" si="4"/>
        <v>26984.654999999992</v>
      </c>
      <c r="P13" s="25"/>
      <c r="Q13" s="2"/>
    </row>
    <row r="14" spans="1:17" ht="26.25">
      <c r="A14" s="23">
        <v>4</v>
      </c>
      <c r="B14" s="24" t="s">
        <v>27</v>
      </c>
      <c r="C14" s="25">
        <v>2</v>
      </c>
      <c r="D14" s="25">
        <f>C14*O7</f>
        <v>6312.2</v>
      </c>
      <c r="E14" s="25">
        <f t="shared" si="0"/>
        <v>56809.799999999996</v>
      </c>
      <c r="F14" s="26">
        <f t="shared" si="1"/>
        <v>6312.2</v>
      </c>
      <c r="G14" s="26">
        <f t="shared" si="2"/>
        <v>6312.2</v>
      </c>
      <c r="H14" s="26">
        <f t="shared" si="3"/>
        <v>6312.2</v>
      </c>
      <c r="I14" s="26">
        <f t="shared" si="3"/>
        <v>6312.2</v>
      </c>
      <c r="J14" s="26">
        <f t="shared" si="3"/>
        <v>6312.2</v>
      </c>
      <c r="K14" s="26">
        <f t="shared" si="3"/>
        <v>6312.2</v>
      </c>
      <c r="L14" s="26">
        <f t="shared" si="3"/>
        <v>6312.2</v>
      </c>
      <c r="M14" s="26">
        <f t="shared" si="3"/>
        <v>6312.2</v>
      </c>
      <c r="N14" s="26">
        <f t="shared" si="3"/>
        <v>6312.2</v>
      </c>
      <c r="O14" s="25">
        <f t="shared" si="4"/>
        <v>56809.799999999988</v>
      </c>
      <c r="P14" s="25"/>
      <c r="Q14" s="2"/>
    </row>
    <row r="15" spans="1:17">
      <c r="A15" s="23">
        <v>5</v>
      </c>
      <c r="B15" s="30" t="s">
        <v>28</v>
      </c>
      <c r="C15" s="25">
        <v>4.09</v>
      </c>
      <c r="D15" s="25">
        <f>C15*O7</f>
        <v>12908.448999999999</v>
      </c>
      <c r="E15" s="25">
        <f t="shared" si="0"/>
        <v>116176.04099999998</v>
      </c>
      <c r="F15" s="26">
        <f t="shared" si="1"/>
        <v>12908.448999999999</v>
      </c>
      <c r="G15" s="26">
        <f t="shared" si="2"/>
        <v>12908.448999999999</v>
      </c>
      <c r="H15" s="26">
        <f t="shared" si="3"/>
        <v>12908.448999999999</v>
      </c>
      <c r="I15" s="26">
        <f t="shared" si="3"/>
        <v>12908.448999999999</v>
      </c>
      <c r="J15" s="26">
        <f t="shared" si="3"/>
        <v>12908.448999999999</v>
      </c>
      <c r="K15" s="26">
        <f t="shared" si="3"/>
        <v>12908.448999999999</v>
      </c>
      <c r="L15" s="26">
        <f t="shared" si="3"/>
        <v>12908.448999999999</v>
      </c>
      <c r="M15" s="26">
        <f t="shared" si="3"/>
        <v>12908.448999999999</v>
      </c>
      <c r="N15" s="26">
        <f t="shared" si="3"/>
        <v>12908.448999999999</v>
      </c>
      <c r="O15" s="25">
        <f t="shared" si="4"/>
        <v>116176.04099999997</v>
      </c>
      <c r="P15" s="25"/>
      <c r="Q15" s="2"/>
    </row>
    <row r="16" spans="1:17">
      <c r="A16" s="27" t="s">
        <v>29</v>
      </c>
      <c r="B16" s="29" t="s">
        <v>30</v>
      </c>
      <c r="C16" s="26">
        <v>1.44</v>
      </c>
      <c r="D16" s="26">
        <f>C16*O7</f>
        <v>4544.7839999999997</v>
      </c>
      <c r="E16" s="26">
        <f t="shared" si="0"/>
        <v>40903.055999999997</v>
      </c>
      <c r="F16" s="26">
        <f t="shared" si="1"/>
        <v>4544.7839999999997</v>
      </c>
      <c r="G16" s="26">
        <f t="shared" si="2"/>
        <v>4544.7839999999997</v>
      </c>
      <c r="H16" s="26">
        <f t="shared" si="3"/>
        <v>4544.7839999999997</v>
      </c>
      <c r="I16" s="26">
        <f t="shared" si="3"/>
        <v>4544.7839999999997</v>
      </c>
      <c r="J16" s="26">
        <f t="shared" si="3"/>
        <v>4544.7839999999997</v>
      </c>
      <c r="K16" s="26">
        <f t="shared" si="3"/>
        <v>4544.7839999999997</v>
      </c>
      <c r="L16" s="26">
        <f t="shared" si="3"/>
        <v>4544.7839999999997</v>
      </c>
      <c r="M16" s="26">
        <f t="shared" si="3"/>
        <v>4544.7839999999997</v>
      </c>
      <c r="N16" s="26">
        <f t="shared" si="3"/>
        <v>4544.7839999999997</v>
      </c>
      <c r="O16" s="26">
        <f t="shared" si="4"/>
        <v>40903.055999999997</v>
      </c>
      <c r="P16" s="26"/>
      <c r="Q16" s="2"/>
    </row>
    <row r="17" spans="1:20" ht="26.25">
      <c r="A17" s="27" t="s">
        <v>31</v>
      </c>
      <c r="B17" s="28" t="s">
        <v>32</v>
      </c>
      <c r="C17" s="26">
        <v>0.2</v>
      </c>
      <c r="D17" s="26">
        <f>C17*O7</f>
        <v>631.22</v>
      </c>
      <c r="E17" s="26">
        <f t="shared" si="0"/>
        <v>5680.9800000000005</v>
      </c>
      <c r="F17" s="26">
        <f t="shared" si="1"/>
        <v>631.22</v>
      </c>
      <c r="G17" s="26">
        <f t="shared" si="2"/>
        <v>631.22</v>
      </c>
      <c r="H17" s="26">
        <f t="shared" si="3"/>
        <v>631.22</v>
      </c>
      <c r="I17" s="26">
        <f t="shared" si="3"/>
        <v>631.22</v>
      </c>
      <c r="J17" s="26">
        <f t="shared" si="3"/>
        <v>631.22</v>
      </c>
      <c r="K17" s="26">
        <f t="shared" si="3"/>
        <v>631.22</v>
      </c>
      <c r="L17" s="26">
        <f t="shared" si="3"/>
        <v>631.22</v>
      </c>
      <c r="M17" s="26">
        <f t="shared" si="3"/>
        <v>631.22</v>
      </c>
      <c r="N17" s="26">
        <f t="shared" si="3"/>
        <v>631.22</v>
      </c>
      <c r="O17" s="26">
        <f t="shared" si="4"/>
        <v>5680.9800000000014</v>
      </c>
      <c r="P17" s="26"/>
      <c r="Q17" s="2"/>
    </row>
    <row r="18" spans="1:20">
      <c r="A18" s="27" t="s">
        <v>33</v>
      </c>
      <c r="B18" s="29" t="s">
        <v>34</v>
      </c>
      <c r="C18" s="26">
        <v>0.17</v>
      </c>
      <c r="D18" s="26">
        <f>C18*O7</f>
        <v>536.53700000000003</v>
      </c>
      <c r="E18" s="26">
        <f t="shared" si="0"/>
        <v>4828.8330000000005</v>
      </c>
      <c r="F18" s="26">
        <f t="shared" si="1"/>
        <v>536.53700000000003</v>
      </c>
      <c r="G18" s="26">
        <f t="shared" si="2"/>
        <v>536.53700000000003</v>
      </c>
      <c r="H18" s="26">
        <f t="shared" si="3"/>
        <v>536.53700000000003</v>
      </c>
      <c r="I18" s="26">
        <f t="shared" si="3"/>
        <v>536.53700000000003</v>
      </c>
      <c r="J18" s="26">
        <f t="shared" si="3"/>
        <v>536.53700000000003</v>
      </c>
      <c r="K18" s="26">
        <f t="shared" si="3"/>
        <v>536.53700000000003</v>
      </c>
      <c r="L18" s="26">
        <f t="shared" si="3"/>
        <v>536.53700000000003</v>
      </c>
      <c r="M18" s="26">
        <f t="shared" si="3"/>
        <v>536.53700000000003</v>
      </c>
      <c r="N18" s="26">
        <f t="shared" si="3"/>
        <v>536.53700000000003</v>
      </c>
      <c r="O18" s="26">
        <f t="shared" si="4"/>
        <v>4828.8330000000014</v>
      </c>
      <c r="P18" s="26"/>
      <c r="Q18" s="2"/>
    </row>
    <row r="19" spans="1:20">
      <c r="A19" s="27" t="s">
        <v>35</v>
      </c>
      <c r="B19" s="29" t="s">
        <v>36</v>
      </c>
      <c r="C19" s="26">
        <v>0.25</v>
      </c>
      <c r="D19" s="26">
        <f>C19*O7-39.82</f>
        <v>749.20499999999993</v>
      </c>
      <c r="E19" s="26">
        <f t="shared" si="0"/>
        <v>6742.8449999999993</v>
      </c>
      <c r="F19" s="26">
        <f>D19</f>
        <v>749.20499999999993</v>
      </c>
      <c r="G19" s="26">
        <f>F19</f>
        <v>749.20499999999993</v>
      </c>
      <c r="H19" s="26">
        <f t="shared" si="3"/>
        <v>749.20499999999993</v>
      </c>
      <c r="I19" s="26">
        <f t="shared" si="3"/>
        <v>749.20499999999993</v>
      </c>
      <c r="J19" s="26">
        <f t="shared" si="3"/>
        <v>749.20499999999993</v>
      </c>
      <c r="K19" s="26">
        <f t="shared" si="3"/>
        <v>749.20499999999993</v>
      </c>
      <c r="L19" s="26">
        <f t="shared" si="3"/>
        <v>749.20499999999993</v>
      </c>
      <c r="M19" s="26">
        <f t="shared" si="3"/>
        <v>749.20499999999993</v>
      </c>
      <c r="N19" s="26">
        <f t="shared" si="3"/>
        <v>749.20499999999993</v>
      </c>
      <c r="O19" s="26">
        <f t="shared" si="4"/>
        <v>6742.8449999999993</v>
      </c>
      <c r="P19" s="26"/>
      <c r="Q19" s="2"/>
    </row>
    <row r="20" spans="1:20">
      <c r="A20" s="27" t="s">
        <v>35</v>
      </c>
      <c r="B20" s="28" t="s">
        <v>37</v>
      </c>
      <c r="C20" s="26">
        <v>0.14000000000000001</v>
      </c>
      <c r="D20" s="26">
        <f>C20*O7</f>
        <v>441.85400000000004</v>
      </c>
      <c r="E20" s="26">
        <f t="shared" si="0"/>
        <v>3976.6860000000006</v>
      </c>
      <c r="F20" s="26">
        <f>D20</f>
        <v>441.85400000000004</v>
      </c>
      <c r="G20" s="26">
        <f>F20</f>
        <v>441.85400000000004</v>
      </c>
      <c r="H20" s="26">
        <f t="shared" si="3"/>
        <v>441.85400000000004</v>
      </c>
      <c r="I20" s="26">
        <f t="shared" si="3"/>
        <v>441.85400000000004</v>
      </c>
      <c r="J20" s="26">
        <f t="shared" si="3"/>
        <v>441.85400000000004</v>
      </c>
      <c r="K20" s="26">
        <f t="shared" si="3"/>
        <v>441.85400000000004</v>
      </c>
      <c r="L20" s="26">
        <f t="shared" si="3"/>
        <v>441.85400000000004</v>
      </c>
      <c r="M20" s="26">
        <f t="shared" si="3"/>
        <v>441.85400000000004</v>
      </c>
      <c r="N20" s="26">
        <f t="shared" si="3"/>
        <v>441.85400000000004</v>
      </c>
      <c r="O20" s="26">
        <f t="shared" si="4"/>
        <v>3976.6860000000015</v>
      </c>
      <c r="P20" s="26"/>
      <c r="Q20" s="2"/>
    </row>
    <row r="21" spans="1:20" ht="26.25">
      <c r="A21" s="27" t="s">
        <v>38</v>
      </c>
      <c r="B21" s="28" t="s">
        <v>39</v>
      </c>
      <c r="C21" s="26">
        <v>0.33</v>
      </c>
      <c r="D21" s="26">
        <f>C21*O7</f>
        <v>1041.5129999999999</v>
      </c>
      <c r="E21" s="26">
        <f t="shared" si="0"/>
        <v>9373.6169999999984</v>
      </c>
      <c r="F21" s="26">
        <f>D21</f>
        <v>1041.5129999999999</v>
      </c>
      <c r="G21" s="26">
        <f>F21</f>
        <v>1041.5129999999999</v>
      </c>
      <c r="H21" s="26">
        <f t="shared" si="3"/>
        <v>1041.5129999999999</v>
      </c>
      <c r="I21" s="26">
        <f t="shared" si="3"/>
        <v>1041.5129999999999</v>
      </c>
      <c r="J21" s="26">
        <f t="shared" si="3"/>
        <v>1041.5129999999999</v>
      </c>
      <c r="K21" s="26">
        <f t="shared" si="3"/>
        <v>1041.5129999999999</v>
      </c>
      <c r="L21" s="26">
        <f t="shared" si="3"/>
        <v>1041.5129999999999</v>
      </c>
      <c r="M21" s="26">
        <f t="shared" si="3"/>
        <v>1041.5129999999999</v>
      </c>
      <c r="N21" s="26">
        <f t="shared" si="3"/>
        <v>1041.5129999999999</v>
      </c>
      <c r="O21" s="26">
        <f t="shared" si="4"/>
        <v>9373.6169999999984</v>
      </c>
      <c r="P21" s="26"/>
      <c r="Q21" s="2"/>
    </row>
    <row r="22" spans="1:20" ht="26.25">
      <c r="A22" s="27" t="s">
        <v>40</v>
      </c>
      <c r="B22" s="28" t="s">
        <v>41</v>
      </c>
      <c r="C22" s="26">
        <v>0.21</v>
      </c>
      <c r="D22" s="26">
        <f>C22*O7</f>
        <v>662.78099999999995</v>
      </c>
      <c r="E22" s="26">
        <f t="shared" si="0"/>
        <v>5965.0289999999995</v>
      </c>
      <c r="F22" s="26">
        <f>D22</f>
        <v>662.78099999999995</v>
      </c>
      <c r="G22" s="26">
        <f>F22</f>
        <v>662.78099999999995</v>
      </c>
      <c r="H22" s="26">
        <f t="shared" si="3"/>
        <v>662.78099999999995</v>
      </c>
      <c r="I22" s="26">
        <f t="shared" si="3"/>
        <v>662.78099999999995</v>
      </c>
      <c r="J22" s="26">
        <f t="shared" si="3"/>
        <v>662.78099999999995</v>
      </c>
      <c r="K22" s="26">
        <f t="shared" si="3"/>
        <v>662.78099999999995</v>
      </c>
      <c r="L22" s="26">
        <f t="shared" si="3"/>
        <v>662.78099999999995</v>
      </c>
      <c r="M22" s="26">
        <f t="shared" si="3"/>
        <v>662.78099999999995</v>
      </c>
      <c r="N22" s="26">
        <f t="shared" si="3"/>
        <v>662.78099999999995</v>
      </c>
      <c r="O22" s="26">
        <f t="shared" si="4"/>
        <v>5965.0289999999995</v>
      </c>
      <c r="P22" s="26"/>
      <c r="Q22" s="2"/>
    </row>
    <row r="23" spans="1:20" ht="26.25">
      <c r="A23" s="27" t="s">
        <v>42</v>
      </c>
      <c r="B23" s="28" t="s">
        <v>43</v>
      </c>
      <c r="C23" s="26">
        <v>1.35</v>
      </c>
      <c r="D23" s="26">
        <f>C23*O7</f>
        <v>4260.7350000000006</v>
      </c>
      <c r="E23" s="26">
        <f t="shared" si="0"/>
        <v>38346.615000000005</v>
      </c>
      <c r="F23" s="26">
        <f>D23</f>
        <v>4260.7350000000006</v>
      </c>
      <c r="G23" s="26">
        <f>F23</f>
        <v>4260.7350000000006</v>
      </c>
      <c r="H23" s="26">
        <f t="shared" si="3"/>
        <v>4260.7350000000006</v>
      </c>
      <c r="I23" s="26">
        <f t="shared" si="3"/>
        <v>4260.7350000000006</v>
      </c>
      <c r="J23" s="26">
        <f t="shared" si="3"/>
        <v>4260.7350000000006</v>
      </c>
      <c r="K23" s="26">
        <f t="shared" si="3"/>
        <v>4260.7350000000006</v>
      </c>
      <c r="L23" s="26">
        <f t="shared" si="3"/>
        <v>4260.7350000000006</v>
      </c>
      <c r="M23" s="26">
        <f t="shared" si="3"/>
        <v>4260.7350000000006</v>
      </c>
      <c r="N23" s="26">
        <f t="shared" si="3"/>
        <v>4260.7350000000006</v>
      </c>
      <c r="O23" s="26">
        <f t="shared" si="4"/>
        <v>38346.615000000005</v>
      </c>
      <c r="P23" s="26"/>
      <c r="Q23" s="2"/>
    </row>
    <row r="24" spans="1:20" s="35" customFormat="1">
      <c r="A24" s="31"/>
      <c r="B24" s="32" t="s">
        <v>44</v>
      </c>
      <c r="C24" s="33">
        <f>C9+C10+C13+C14+C15</f>
        <v>9.94</v>
      </c>
      <c r="D24" s="33">
        <f>C24*O7</f>
        <v>31371.633999999998</v>
      </c>
      <c r="E24" s="33">
        <f t="shared" si="0"/>
        <v>282344.70600000001</v>
      </c>
      <c r="F24" s="33"/>
      <c r="G24" s="33"/>
      <c r="H24" s="33"/>
      <c r="I24" s="33"/>
      <c r="J24" s="33"/>
      <c r="K24" s="33"/>
      <c r="L24" s="33"/>
      <c r="M24" s="33"/>
      <c r="N24" s="33"/>
      <c r="O24" s="33">
        <f>E24</f>
        <v>282344.70600000001</v>
      </c>
      <c r="P24" s="33"/>
      <c r="Q24" s="34"/>
    </row>
    <row r="25" spans="1:20">
      <c r="A25" s="23">
        <v>6</v>
      </c>
      <c r="B25" s="24" t="s">
        <v>45</v>
      </c>
      <c r="C25" s="25">
        <v>5</v>
      </c>
      <c r="D25" s="25">
        <f>C25*O7</f>
        <v>15780.5</v>
      </c>
      <c r="E25" s="25">
        <f t="shared" si="0"/>
        <v>142024.5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"/>
    </row>
    <row r="26" spans="1:20">
      <c r="A26" s="27" t="s">
        <v>46</v>
      </c>
      <c r="B26" s="28" t="s">
        <v>47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6">
        <v>1744</v>
      </c>
      <c r="P26" s="25"/>
      <c r="Q26" s="2"/>
    </row>
    <row r="27" spans="1:20">
      <c r="A27" s="27" t="s">
        <v>48</v>
      </c>
      <c r="B27" s="28" t="s">
        <v>49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>
        <v>41940</v>
      </c>
      <c r="P27" s="26"/>
      <c r="Q27" s="2"/>
    </row>
    <row r="28" spans="1:20">
      <c r="A28" s="27" t="s">
        <v>50</v>
      </c>
      <c r="B28" s="28" t="s">
        <v>51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>
        <v>4488</v>
      </c>
      <c r="P28" s="26"/>
      <c r="Q28" s="2"/>
    </row>
    <row r="29" spans="1:20">
      <c r="A29" s="27" t="s">
        <v>52</v>
      </c>
      <c r="B29" s="28" t="s">
        <v>53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>
        <v>13775</v>
      </c>
      <c r="P29" s="26"/>
      <c r="Q29" s="2"/>
    </row>
    <row r="30" spans="1:20">
      <c r="A30" s="27" t="s">
        <v>54</v>
      </c>
      <c r="B30" s="28" t="s">
        <v>55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>
        <v>43558</v>
      </c>
      <c r="P30" s="26"/>
      <c r="Q30" s="2"/>
    </row>
    <row r="31" spans="1:20">
      <c r="A31" s="36" t="s">
        <v>56</v>
      </c>
      <c r="B31" s="24" t="s">
        <v>57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>
        <f>SUM(O26:O30)</f>
        <v>105505</v>
      </c>
      <c r="P31" s="25"/>
      <c r="Q31" s="37"/>
      <c r="R31" s="38"/>
      <c r="S31" s="38"/>
    </row>
    <row r="32" spans="1:20">
      <c r="A32" s="39" t="s">
        <v>58</v>
      </c>
      <c r="B32" s="39"/>
      <c r="C32" s="26"/>
      <c r="D32" s="26">
        <v>2844.83</v>
      </c>
      <c r="E32" s="26">
        <f>D32*9</f>
        <v>25603.47</v>
      </c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40"/>
      <c r="R32" s="40"/>
      <c r="S32" s="37"/>
      <c r="T32" s="2"/>
    </row>
    <row r="33" spans="1:19" s="49" customFormat="1">
      <c r="A33" s="41" t="s">
        <v>59</v>
      </c>
      <c r="B33" s="42"/>
      <c r="C33" s="43">
        <f>C24+C25</f>
        <v>14.94</v>
      </c>
      <c r="D33" s="43">
        <f>C33*O7</f>
        <v>47152.133999999998</v>
      </c>
      <c r="E33" s="44">
        <f>E24+E25+E32</f>
        <v>449972.67599999998</v>
      </c>
      <c r="F33" s="44"/>
      <c r="G33" s="44"/>
      <c r="H33" s="44"/>
      <c r="I33" s="44"/>
      <c r="J33" s="44"/>
      <c r="K33" s="44"/>
      <c r="L33" s="44"/>
      <c r="M33" s="44"/>
      <c r="N33" s="44"/>
      <c r="O33" s="45"/>
      <c r="P33" s="46"/>
      <c r="Q33" s="47"/>
      <c r="R33" s="48"/>
      <c r="S33" s="48"/>
    </row>
    <row r="34" spans="1:19">
      <c r="A34" s="50" t="s">
        <v>60</v>
      </c>
      <c r="B34" s="51"/>
      <c r="C34" s="52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43">
        <v>53320.97</v>
      </c>
      <c r="P34" s="46"/>
      <c r="Q34" s="2"/>
    </row>
    <row r="35" spans="1:19">
      <c r="A35" s="54" t="s">
        <v>61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6"/>
      <c r="P35" s="26">
        <f>E33-O24-O31</f>
        <v>62122.969999999972</v>
      </c>
      <c r="Q35" s="2"/>
    </row>
    <row r="36" spans="1:19">
      <c r="A36" s="1"/>
      <c r="B36" s="2" t="s">
        <v>62</v>
      </c>
      <c r="C36" s="57"/>
      <c r="D36" s="57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2"/>
    </row>
    <row r="37" spans="1:19">
      <c r="A37" s="1" t="s">
        <v>63</v>
      </c>
      <c r="B37" s="2"/>
      <c r="C37" s="57"/>
      <c r="D37" s="57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2"/>
    </row>
    <row r="38" spans="1:19">
      <c r="A38" s="1" t="s">
        <v>64</v>
      </c>
      <c r="B38" s="2"/>
      <c r="C38" s="57"/>
      <c r="D38" s="57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2"/>
    </row>
    <row r="39" spans="1:19">
      <c r="A39" s="1" t="s">
        <v>64</v>
      </c>
      <c r="B39" s="2"/>
      <c r="C39" s="57"/>
      <c r="D39" s="57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2"/>
    </row>
    <row r="40" spans="1:19">
      <c r="A40" s="1"/>
      <c r="B40" s="2"/>
      <c r="C40" s="57"/>
      <c r="D40" s="57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2"/>
    </row>
    <row r="41" spans="1:19">
      <c r="A41" s="1"/>
      <c r="B41" s="2"/>
      <c r="C41" s="57"/>
      <c r="D41" s="57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2"/>
    </row>
    <row r="42" spans="1:19">
      <c r="A42" s="1"/>
      <c r="B42" s="2"/>
      <c r="C42" s="57"/>
      <c r="D42" s="57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2"/>
    </row>
    <row r="43" spans="1:19">
      <c r="A43" s="1"/>
      <c r="B43" s="2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2"/>
    </row>
    <row r="44" spans="1:19">
      <c r="A44" s="1"/>
      <c r="B44" s="2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2"/>
    </row>
    <row r="45" spans="1:19">
      <c r="A45" s="1"/>
      <c r="B45" s="2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2"/>
    </row>
    <row r="46" spans="1:19">
      <c r="A46" s="1"/>
      <c r="B46" s="2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2"/>
    </row>
    <row r="47" spans="1:19">
      <c r="A47" s="1"/>
      <c r="B47" s="2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2"/>
    </row>
    <row r="48" spans="1:19">
      <c r="A48" s="1"/>
      <c r="B48" s="2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2"/>
    </row>
    <row r="49" spans="1:17">
      <c r="A49" s="1"/>
      <c r="B49" s="2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2"/>
    </row>
    <row r="50" spans="1:17">
      <c r="A50" s="1"/>
      <c r="B50" s="2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2"/>
    </row>
    <row r="51" spans="1:17">
      <c r="A51" s="1"/>
      <c r="B51" s="2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2"/>
    </row>
    <row r="52" spans="1:17">
      <c r="A52" s="1"/>
      <c r="B52" s="2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2"/>
    </row>
    <row r="53" spans="1:17">
      <c r="A53" s="1"/>
      <c r="B53" s="2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2"/>
    </row>
    <row r="54" spans="1:17">
      <c r="A54" s="1"/>
      <c r="B54" s="2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2"/>
    </row>
    <row r="55" spans="1:17">
      <c r="A55" s="1"/>
      <c r="B55" s="2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2"/>
    </row>
    <row r="56" spans="1:17">
      <c r="A56" s="1"/>
      <c r="B56" s="2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2"/>
    </row>
    <row r="57" spans="1:17">
      <c r="A57" s="1"/>
      <c r="B57" s="2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2"/>
    </row>
    <row r="58" spans="1:17">
      <c r="A58" s="1"/>
      <c r="B58" s="2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2"/>
    </row>
    <row r="59" spans="1:17">
      <c r="A59" s="1"/>
      <c r="B59" s="2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2"/>
    </row>
    <row r="60" spans="1:17">
      <c r="A60" s="1"/>
      <c r="B60" s="2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2"/>
    </row>
    <row r="61" spans="1:17">
      <c r="A61" s="1"/>
      <c r="B61" s="2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2"/>
    </row>
    <row r="62" spans="1:17">
      <c r="A62" s="1"/>
      <c r="B62" s="2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2"/>
    </row>
    <row r="63" spans="1:17">
      <c r="A63" s="1"/>
      <c r="B63" s="2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2"/>
    </row>
    <row r="64" spans="1:17">
      <c r="A64" s="1"/>
      <c r="B64" s="2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2"/>
    </row>
    <row r="65" spans="1:17">
      <c r="A65" s="1"/>
      <c r="B65" s="2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2"/>
    </row>
    <row r="66" spans="1:17">
      <c r="A66" s="1"/>
      <c r="B66" s="2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2"/>
    </row>
    <row r="67" spans="1:17">
      <c r="A67" s="1"/>
      <c r="B67" s="2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2"/>
    </row>
    <row r="68" spans="1:17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</sheetData>
  <mergeCells count="10">
    <mergeCell ref="A32:B32"/>
    <mergeCell ref="A34:B34"/>
    <mergeCell ref="C34:N34"/>
    <mergeCell ref="A35:O35"/>
    <mergeCell ref="A5:A6"/>
    <mergeCell ref="B5:B6"/>
    <mergeCell ref="C5:E5"/>
    <mergeCell ref="F5:N5"/>
    <mergeCell ref="O5:O6"/>
    <mergeCell ref="P5:P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2015-04-21T08:01:34Z</dcterms:modified>
</cp:coreProperties>
</file>